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710" windowWidth="20430" windowHeight="4635"/>
  </bookViews>
  <sheets>
    <sheet name="KleenPlate ROI" sheetId="1" r:id="rId1"/>
    <sheet name="Sheet1" sheetId="2" r:id="rId2"/>
  </sheets>
  <definedNames>
    <definedName name="_xlnm.Print_Area" localSheetId="0">'KleenPlate ROI'!$A$1:$C$65</definedName>
  </definedNames>
  <calcPr calcId="114210"/>
</workbook>
</file>

<file path=xl/calcChain.xml><?xml version="1.0" encoding="utf-8"?>
<calcChain xmlns="http://schemas.openxmlformats.org/spreadsheetml/2006/main">
  <c r="F6" i="2"/>
  <c r="F5"/>
  <c r="F4"/>
  <c r="F3"/>
  <c r="F2"/>
  <c r="C61" i="1"/>
  <c r="C41"/>
  <c r="C52"/>
  <c r="C54"/>
  <c r="C42"/>
  <c r="C49"/>
  <c r="C48"/>
  <c r="C62"/>
  <c r="C50"/>
  <c r="C56"/>
  <c r="C57"/>
  <c r="C58"/>
  <c r="C64"/>
  <c r="C60"/>
  <c r="C53"/>
  <c r="C45"/>
</calcChain>
</file>

<file path=xl/sharedStrings.xml><?xml version="1.0" encoding="utf-8"?>
<sst xmlns="http://schemas.openxmlformats.org/spreadsheetml/2006/main" count="46" uniqueCount="45">
  <si>
    <t>Number of plate washes per hour</t>
  </si>
  <si>
    <t>HOURS lost per day</t>
  </si>
  <si>
    <t>Number of shifts per day</t>
  </si>
  <si>
    <t>Time (minutes) lost to plate washing per day</t>
  </si>
  <si>
    <t>Working hours lost per year</t>
  </si>
  <si>
    <t>JB MACHINERY</t>
  </si>
  <si>
    <t>Customer:</t>
  </si>
  <si>
    <t>Date:</t>
  </si>
  <si>
    <t>Number of KleenPlate units</t>
  </si>
  <si>
    <t>ROI BASED ON PRESS TIME SAVED ONLY (months)</t>
  </si>
  <si>
    <t>Machine Details:</t>
  </si>
  <si>
    <t>&gt;5</t>
  </si>
  <si>
    <t>EXT. PRICE</t>
  </si>
  <si>
    <t>TRAVEL PER SYSTEM</t>
  </si>
  <si>
    <t>TTL PRICE KP (EACH)</t>
  </si>
  <si>
    <t>INSTALL &amp; TRAINING (EACH)</t>
  </si>
  <si>
    <t xml:space="preserve"> EQUIP. PRICE (EACH) </t>
  </si>
  <si>
    <t>KP QTY. MULTIPLIER</t>
  </si>
  <si>
    <t>Total lost to plate washing annually - local currency</t>
  </si>
  <si>
    <t>Cost of KleenWipe cloth rolls annually - local currency</t>
  </si>
  <si>
    <t>Savings Annually - Local Currency</t>
  </si>
  <si>
    <t>Hourly press rate - local currency</t>
  </si>
  <si>
    <t>Lost to plate washing daily - local currency</t>
  </si>
  <si>
    <t xml:space="preserve">Total lost to plate washing annually - local currency </t>
  </si>
  <si>
    <t>Cost of KleenWipe cloth rolls each - local currency</t>
  </si>
  <si>
    <t>Cost for KleenWipe cloth rolls per shift - local currency</t>
  </si>
  <si>
    <t>Total Price KleenPlate - USD</t>
  </si>
  <si>
    <t>Total Price KleenPlate - Local Currency</t>
  </si>
  <si>
    <t>Local Currency Exchange Rate to 1.00 USD</t>
  </si>
  <si>
    <t>INTERNATIONAL</t>
  </si>
  <si>
    <t>Working hours per shift</t>
  </si>
  <si>
    <t>Number of KleenPlate units under consideration</t>
  </si>
  <si>
    <t>KLEENPLATE RETURN ON INVESTMENT (ROI)</t>
  </si>
  <si>
    <t>Working days per year</t>
  </si>
  <si>
    <t>Working hours per year</t>
  </si>
  <si>
    <t xml:space="preserve">KleenPlate ROI Methodolgy - </t>
  </si>
  <si>
    <t>For accuracy it is important to complete your ROI using one or both of the</t>
  </si>
  <si>
    <t>methods described below:</t>
  </si>
  <si>
    <t>total down time recorded for plate washing per hour.</t>
  </si>
  <si>
    <t>2.  Selective KleenPlate Justification - Enter the number of KleenPlate units</t>
  </si>
  <si>
    <t>under consideration.  Enter the average down time recorded for plate washing</t>
  </si>
  <si>
    <t>per hour caused by these units.</t>
  </si>
  <si>
    <t>1. Complete KleenPlate Justification - Enter the total number of KleenPlate units to</t>
  </si>
  <si>
    <t>match the total number of printing units less the varnish unit,  if applicable.  Enter the</t>
  </si>
  <si>
    <t>Time for each plate wash (minutes)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</si>
</sst>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d\-mmm\-yy;@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1" borderId="5" xfId="0" applyFont="1" applyFill="1" applyBorder="1" applyAlignment="1" applyProtection="1">
      <alignment horizontal="center"/>
      <protection locked="0"/>
    </xf>
    <xf numFmtId="0" fontId="0" fillId="0" borderId="6" xfId="0" applyBorder="1"/>
    <xf numFmtId="0" fontId="2" fillId="1" borderId="7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4" fillId="0" borderId="2" xfId="0" applyFont="1" applyBorder="1"/>
    <xf numFmtId="0" fontId="4" fillId="0" borderId="9" xfId="0" applyFont="1" applyBorder="1" applyAlignment="1">
      <alignment horizontal="center"/>
    </xf>
    <xf numFmtId="0" fontId="0" fillId="0" borderId="2" xfId="0" applyBorder="1"/>
    <xf numFmtId="0" fontId="4" fillId="0" borderId="9" xfId="0" applyFont="1" applyFill="1" applyBorder="1" applyAlignment="1" applyProtection="1">
      <alignment horizontal="center"/>
    </xf>
    <xf numFmtId="0" fontId="4" fillId="0" borderId="6" xfId="0" applyFont="1" applyBorder="1"/>
    <xf numFmtId="44" fontId="0" fillId="0" borderId="8" xfId="2" applyNumberFormat="1" applyFont="1" applyBorder="1" applyAlignment="1" applyProtection="1">
      <alignment horizontal="center"/>
    </xf>
    <xf numFmtId="0" fontId="2" fillId="0" borderId="6" xfId="0" applyFont="1" applyBorder="1"/>
    <xf numFmtId="0" fontId="2" fillId="0" borderId="3" xfId="0" applyFont="1" applyBorder="1"/>
    <xf numFmtId="165" fontId="2" fillId="0" borderId="8" xfId="0" applyNumberFormat="1" applyFont="1" applyBorder="1" applyAlignment="1" applyProtection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0" fillId="0" borderId="14" xfId="0" applyBorder="1"/>
    <xf numFmtId="0" fontId="4" fillId="0" borderId="13" xfId="0" applyFont="1" applyBorder="1"/>
    <xf numFmtId="0" fontId="2" fillId="0" borderId="13" xfId="0" applyFont="1" applyBorder="1"/>
    <xf numFmtId="0" fontId="2" fillId="0" borderId="0" xfId="0" applyFont="1" applyBorder="1"/>
    <xf numFmtId="0" fontId="0" fillId="0" borderId="15" xfId="0" applyBorder="1"/>
    <xf numFmtId="0" fontId="0" fillId="0" borderId="16" xfId="0" applyBorder="1"/>
    <xf numFmtId="0" fontId="2" fillId="0" borderId="1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/>
    <xf numFmtId="6" fontId="0" fillId="0" borderId="0" xfId="0" applyNumberFormat="1"/>
    <xf numFmtId="0" fontId="4" fillId="0" borderId="0" xfId="0" applyFont="1" applyAlignment="1">
      <alignment horizontal="left"/>
    </xf>
    <xf numFmtId="0" fontId="0" fillId="0" borderId="8" xfId="0" applyFill="1" applyBorder="1" applyAlignment="1" applyProtection="1">
      <alignment horizontal="center"/>
    </xf>
    <xf numFmtId="0" fontId="2" fillId="0" borderId="2" xfId="0" applyFont="1" applyBorder="1"/>
    <xf numFmtId="0" fontId="2" fillId="0" borderId="14" xfId="0" applyFont="1" applyBorder="1"/>
    <xf numFmtId="39" fontId="0" fillId="0" borderId="7" xfId="2" applyNumberFormat="1" applyFont="1" applyFill="1" applyBorder="1" applyAlignment="1" applyProtection="1">
      <alignment horizontal="right"/>
    </xf>
    <xf numFmtId="39" fontId="0" fillId="0" borderId="9" xfId="2" applyNumberFormat="1" applyFont="1" applyFill="1" applyBorder="1" applyAlignment="1" applyProtection="1">
      <alignment horizontal="right"/>
    </xf>
    <xf numFmtId="44" fontId="0" fillId="0" borderId="7" xfId="2" applyNumberFormat="1" applyFont="1" applyFill="1" applyBorder="1" applyAlignment="1" applyProtection="1">
      <alignment horizontal="center"/>
    </xf>
    <xf numFmtId="39" fontId="2" fillId="0" borderId="7" xfId="2" applyNumberFormat="1" applyFont="1" applyFill="1" applyBorder="1" applyAlignment="1" applyProtection="1">
      <alignment horizontal="right"/>
    </xf>
    <xf numFmtId="44" fontId="2" fillId="0" borderId="8" xfId="2" applyNumberFormat="1" applyFont="1" applyFill="1" applyBorder="1" applyAlignment="1" applyProtection="1">
      <alignment horizontal="center"/>
    </xf>
    <xf numFmtId="37" fontId="0" fillId="0" borderId="7" xfId="2" applyNumberFormat="1" applyFont="1" applyFill="1" applyBorder="1" applyAlignment="1" applyProtection="1">
      <alignment horizontal="center"/>
    </xf>
    <xf numFmtId="39" fontId="2" fillId="0" borderId="9" xfId="2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1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 wrapText="1"/>
    </xf>
    <xf numFmtId="166" fontId="0" fillId="0" borderId="20" xfId="1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167" fontId="0" fillId="2" borderId="22" xfId="2" applyNumberFormat="1" applyFont="1" applyFill="1" applyBorder="1"/>
    <xf numFmtId="167" fontId="0" fillId="2" borderId="22" xfId="0" applyNumberFormat="1" applyFill="1" applyBorder="1"/>
    <xf numFmtId="167" fontId="0" fillId="2" borderId="23" xfId="0" applyNumberFormat="1" applyFill="1" applyBorder="1"/>
    <xf numFmtId="0" fontId="0" fillId="0" borderId="24" xfId="0" applyFill="1" applyBorder="1" applyAlignment="1">
      <alignment horizontal="center"/>
    </xf>
    <xf numFmtId="167" fontId="0" fillId="0" borderId="24" xfId="2" applyNumberFormat="1" applyFont="1" applyFill="1" applyBorder="1"/>
    <xf numFmtId="167" fontId="0" fillId="0" borderId="24" xfId="0" applyNumberFormat="1" applyFill="1" applyBorder="1"/>
    <xf numFmtId="167" fontId="0" fillId="0" borderId="25" xfId="0" applyNumberFormat="1" applyFill="1" applyBorder="1"/>
    <xf numFmtId="0" fontId="0" fillId="2" borderId="24" xfId="0" applyFill="1" applyBorder="1" applyAlignment="1">
      <alignment horizontal="center"/>
    </xf>
    <xf numFmtId="167" fontId="0" fillId="2" borderId="24" xfId="2" applyNumberFormat="1" applyFont="1" applyFill="1" applyBorder="1"/>
    <xf numFmtId="167" fontId="0" fillId="2" borderId="24" xfId="0" applyNumberFormat="1" applyFill="1" applyBorder="1"/>
    <xf numFmtId="167" fontId="0" fillId="2" borderId="25" xfId="0" applyNumberFormat="1" applyFill="1" applyBorder="1"/>
    <xf numFmtId="0" fontId="0" fillId="0" borderId="26" xfId="0" applyFill="1" applyBorder="1" applyAlignment="1">
      <alignment horizontal="center"/>
    </xf>
    <xf numFmtId="167" fontId="0" fillId="0" borderId="26" xfId="2" applyNumberFormat="1" applyFont="1" applyFill="1" applyBorder="1"/>
    <xf numFmtId="167" fontId="0" fillId="0" borderId="26" xfId="0" applyNumberFormat="1" applyFill="1" applyBorder="1"/>
    <xf numFmtId="167" fontId="0" fillId="0" borderId="27" xfId="0" applyNumberFormat="1" applyFill="1" applyBorder="1"/>
    <xf numFmtId="0" fontId="0" fillId="0" borderId="27" xfId="0" applyFill="1" applyBorder="1"/>
    <xf numFmtId="168" fontId="2" fillId="0" borderId="14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/>
    <xf numFmtId="0" fontId="4" fillId="0" borderId="6" xfId="0" applyFont="1" applyFill="1" applyBorder="1"/>
    <xf numFmtId="165" fontId="0" fillId="0" borderId="7" xfId="0" applyNumberFormat="1" applyBorder="1" applyAlignment="1">
      <alignment horizontal="center"/>
    </xf>
    <xf numFmtId="1" fontId="0" fillId="0" borderId="7" xfId="0" applyNumberFormat="1" applyFill="1" applyBorder="1" applyAlignment="1" applyProtection="1">
      <alignment horizontal="center"/>
    </xf>
    <xf numFmtId="39" fontId="2" fillId="1" borderId="9" xfId="2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8" xfId="0" applyFont="1" applyBorder="1" applyAlignment="1">
      <alignment horizontal="left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66"/>
  <sheetViews>
    <sheetView tabSelected="1" zoomScaleNormal="100" workbookViewId="0">
      <selection activeCell="D46" sqref="D46"/>
    </sheetView>
  </sheetViews>
  <sheetFormatPr defaultRowHeight="12.75"/>
  <cols>
    <col min="1" max="1" width="15.5703125" customWidth="1"/>
    <col min="2" max="2" width="35.85546875" customWidth="1"/>
    <col min="3" max="3" width="24" style="1" customWidth="1"/>
    <col min="4" max="4" width="16.7109375" style="1" customWidth="1"/>
    <col min="5" max="5" width="10.28515625" bestFit="1" customWidth="1"/>
  </cols>
  <sheetData>
    <row r="9" spans="1:3" ht="13.5" thickBot="1"/>
    <row r="10" spans="1:3">
      <c r="A10" s="33"/>
      <c r="B10" s="97"/>
      <c r="C10" s="98"/>
    </row>
    <row r="11" spans="1:3">
      <c r="A11" s="94" t="s">
        <v>5</v>
      </c>
      <c r="B11" s="95"/>
      <c r="C11" s="96"/>
    </row>
    <row r="12" spans="1:3">
      <c r="A12" s="94" t="s">
        <v>32</v>
      </c>
      <c r="B12" s="95"/>
      <c r="C12" s="96"/>
    </row>
    <row r="13" spans="1:3">
      <c r="A13" s="94" t="s">
        <v>29</v>
      </c>
      <c r="B13" s="95"/>
      <c r="C13" s="96"/>
    </row>
    <row r="14" spans="1:3">
      <c r="A14" s="7"/>
      <c r="B14" s="3"/>
      <c r="C14" s="4"/>
    </row>
    <row r="15" spans="1:3">
      <c r="A15" s="5" t="s">
        <v>6</v>
      </c>
      <c r="B15" s="34"/>
      <c r="C15" s="35"/>
    </row>
    <row r="16" spans="1:3">
      <c r="A16" s="5" t="s">
        <v>7</v>
      </c>
      <c r="B16" s="76"/>
      <c r="C16" s="35"/>
    </row>
    <row r="17" spans="1:4">
      <c r="A17" s="5" t="s">
        <v>10</v>
      </c>
      <c r="B17" s="34"/>
      <c r="C17" s="35"/>
    </row>
    <row r="18" spans="1:4">
      <c r="A18" s="52"/>
      <c r="B18" s="53"/>
      <c r="C18" s="54"/>
    </row>
    <row r="19" spans="1:4">
      <c r="A19" s="52" t="s">
        <v>35</v>
      </c>
      <c r="B19" s="53"/>
      <c r="C19" s="54"/>
    </row>
    <row r="20" spans="1:4">
      <c r="A20" s="83" t="s">
        <v>36</v>
      </c>
      <c r="B20" s="84"/>
      <c r="C20" s="85"/>
    </row>
    <row r="21" spans="1:4">
      <c r="A21" s="83" t="s">
        <v>37</v>
      </c>
      <c r="B21" s="84"/>
      <c r="C21" s="85"/>
    </row>
    <row r="22" spans="1:4">
      <c r="A22" s="83"/>
      <c r="B22" s="84"/>
      <c r="C22" s="85"/>
    </row>
    <row r="23" spans="1:4">
      <c r="A23" s="83" t="s">
        <v>42</v>
      </c>
      <c r="B23" s="53"/>
      <c r="C23" s="54"/>
    </row>
    <row r="24" spans="1:4" s="87" customFormat="1">
      <c r="A24" s="83" t="s">
        <v>43</v>
      </c>
      <c r="B24" s="84"/>
      <c r="C24" s="85"/>
      <c r="D24" s="86"/>
    </row>
    <row r="25" spans="1:4" s="87" customFormat="1">
      <c r="A25" s="83" t="s">
        <v>38</v>
      </c>
      <c r="B25" s="84"/>
      <c r="C25" s="85"/>
      <c r="D25" s="86"/>
    </row>
    <row r="26" spans="1:4" s="87" customFormat="1">
      <c r="A26" s="83"/>
      <c r="B26" s="84"/>
      <c r="C26" s="85"/>
      <c r="D26" s="86"/>
    </row>
    <row r="27" spans="1:4" s="87" customFormat="1">
      <c r="A27" s="83" t="s">
        <v>39</v>
      </c>
      <c r="B27" s="84"/>
      <c r="C27" s="85"/>
      <c r="D27" s="86"/>
    </row>
    <row r="28" spans="1:4" s="87" customFormat="1">
      <c r="A28" s="83" t="s">
        <v>40</v>
      </c>
      <c r="B28" s="84"/>
      <c r="C28" s="85"/>
      <c r="D28" s="86"/>
    </row>
    <row r="29" spans="1:4" s="87" customFormat="1">
      <c r="A29" s="83" t="s">
        <v>41</v>
      </c>
      <c r="B29" s="84"/>
      <c r="C29" s="85"/>
      <c r="D29" s="86"/>
    </row>
    <row r="30" spans="1:4" s="87" customFormat="1">
      <c r="A30" s="88"/>
      <c r="B30" s="89"/>
      <c r="C30" s="90"/>
      <c r="D30" s="86"/>
    </row>
    <row r="31" spans="1:4" s="87" customFormat="1">
      <c r="A31" s="91"/>
      <c r="B31" s="92"/>
      <c r="C31" s="93"/>
      <c r="D31" s="86"/>
    </row>
    <row r="32" spans="1:4" s="87" customFormat="1">
      <c r="A32" s="91"/>
      <c r="B32" s="92"/>
      <c r="C32" s="93"/>
      <c r="D32" s="86"/>
    </row>
    <row r="33" spans="1:4">
      <c r="A33" s="19" t="s">
        <v>28</v>
      </c>
      <c r="B33" s="26"/>
      <c r="C33" s="55"/>
    </row>
    <row r="34" spans="1:4">
      <c r="A34" s="7"/>
      <c r="B34" s="24"/>
      <c r="C34" s="51"/>
    </row>
    <row r="35" spans="1:4">
      <c r="A35" s="8" t="s">
        <v>0</v>
      </c>
      <c r="B35" s="25"/>
      <c r="C35" s="9"/>
    </row>
    <row r="36" spans="1:4">
      <c r="A36" s="77" t="s">
        <v>44</v>
      </c>
      <c r="B36" s="26"/>
      <c r="C36" s="11"/>
    </row>
    <row r="37" spans="1:4">
      <c r="A37" s="77" t="s">
        <v>30</v>
      </c>
      <c r="B37" s="26"/>
      <c r="C37" s="11"/>
    </row>
    <row r="38" spans="1:4">
      <c r="A38" s="10" t="s">
        <v>2</v>
      </c>
      <c r="B38" s="26"/>
      <c r="C38" s="11"/>
    </row>
    <row r="39" spans="1:4">
      <c r="A39" s="78" t="s">
        <v>31</v>
      </c>
      <c r="B39" s="26"/>
      <c r="C39" s="11"/>
      <c r="D39" s="38"/>
    </row>
    <row r="40" spans="1:4">
      <c r="A40" s="7"/>
      <c r="B40" s="24"/>
      <c r="C40" s="12"/>
    </row>
    <row r="41" spans="1:4">
      <c r="A41" s="13" t="s">
        <v>3</v>
      </c>
      <c r="B41" s="27"/>
      <c r="C41" s="14">
        <f>(C35*C36*C37*C38)</f>
        <v>0</v>
      </c>
    </row>
    <row r="42" spans="1:4">
      <c r="A42" s="10" t="s">
        <v>1</v>
      </c>
      <c r="B42" s="26"/>
      <c r="C42" s="79">
        <f>C41/60</f>
        <v>0</v>
      </c>
    </row>
    <row r="43" spans="1:4">
      <c r="A43" s="10"/>
      <c r="B43" s="26"/>
      <c r="C43" s="82"/>
    </row>
    <row r="44" spans="1:4">
      <c r="A44" s="15" t="s">
        <v>21</v>
      </c>
      <c r="B44" s="28"/>
      <c r="C44" s="81"/>
      <c r="D44" s="40"/>
    </row>
    <row r="45" spans="1:4">
      <c r="A45" s="10" t="s">
        <v>22</v>
      </c>
      <c r="B45" s="26"/>
      <c r="C45" s="44">
        <f>C44*C42</f>
        <v>0</v>
      </c>
    </row>
    <row r="46" spans="1:4">
      <c r="A46" s="7"/>
      <c r="B46" s="24"/>
      <c r="C46" s="41"/>
    </row>
    <row r="47" spans="1:4">
      <c r="A47" s="77" t="s">
        <v>33</v>
      </c>
      <c r="B47" s="26"/>
      <c r="C47" s="11"/>
    </row>
    <row r="48" spans="1:4">
      <c r="A48" s="13" t="s">
        <v>34</v>
      </c>
      <c r="B48" s="28"/>
      <c r="C48" s="16">
        <f>(C37*C38)*C47</f>
        <v>0</v>
      </c>
    </row>
    <row r="49" spans="1:5">
      <c r="A49" s="10" t="s">
        <v>4</v>
      </c>
      <c r="B49" s="26"/>
      <c r="C49" s="80">
        <f>C42*C47</f>
        <v>0</v>
      </c>
    </row>
    <row r="50" spans="1:5">
      <c r="A50" s="10" t="s">
        <v>23</v>
      </c>
      <c r="B50" s="26"/>
      <c r="C50" s="44">
        <f>C49*C44</f>
        <v>0</v>
      </c>
    </row>
    <row r="51" spans="1:5">
      <c r="A51" s="7"/>
      <c r="B51" s="24"/>
      <c r="C51" s="41"/>
    </row>
    <row r="52" spans="1:5">
      <c r="A52" s="15" t="s">
        <v>24</v>
      </c>
      <c r="B52" s="28"/>
      <c r="C52" s="45" t="e">
        <f>22/C33</f>
        <v>#DIV/0!</v>
      </c>
    </row>
    <row r="53" spans="1:5">
      <c r="A53" s="17" t="s">
        <v>25</v>
      </c>
      <c r="B53" s="29"/>
      <c r="C53" s="44" t="e">
        <f>C52*C38*C39</f>
        <v>#DIV/0!</v>
      </c>
    </row>
    <row r="54" spans="1:5">
      <c r="A54" s="10" t="s">
        <v>19</v>
      </c>
      <c r="B54" s="26"/>
      <c r="C54" s="44" t="e">
        <f>C52*(C38*C39)*C47</f>
        <v>#DIV/0!</v>
      </c>
    </row>
    <row r="55" spans="1:5">
      <c r="A55" s="7"/>
      <c r="B55" s="24"/>
      <c r="C55" s="46"/>
    </row>
    <row r="56" spans="1:5">
      <c r="A56" s="10" t="s">
        <v>18</v>
      </c>
      <c r="B56" s="28"/>
      <c r="C56" s="45">
        <f>C50</f>
        <v>0</v>
      </c>
    </row>
    <row r="57" spans="1:5">
      <c r="A57" s="10" t="s">
        <v>19</v>
      </c>
      <c r="B57" s="26"/>
      <c r="C57" s="44" t="e">
        <f>C54</f>
        <v>#DIV/0!</v>
      </c>
    </row>
    <row r="58" spans="1:5">
      <c r="A58" s="19" t="s">
        <v>20</v>
      </c>
      <c r="B58" s="30"/>
      <c r="C58" s="47" t="e">
        <f>C56-C57</f>
        <v>#DIV/0!</v>
      </c>
    </row>
    <row r="59" spans="1:5">
      <c r="A59" s="20"/>
      <c r="B59" s="31"/>
      <c r="C59" s="48"/>
    </row>
    <row r="60" spans="1:5">
      <c r="A60" s="17" t="s">
        <v>8</v>
      </c>
      <c r="B60" s="29"/>
      <c r="C60" s="49">
        <f>C39</f>
        <v>0</v>
      </c>
      <c r="D60" s="37"/>
    </row>
    <row r="61" spans="1:5">
      <c r="A61" s="13" t="s">
        <v>26</v>
      </c>
      <c r="B61" s="27"/>
      <c r="C61" s="45" t="e">
        <f ca="1">IF(C39&lt;6,(VLOOKUP(C39,Sheet1!A1:F7,6,FALSE)),(Sheet1!D7*'KleenPlate ROI'!C39)+2000)</f>
        <v>#N/A</v>
      </c>
      <c r="E61" s="36"/>
    </row>
    <row r="62" spans="1:5">
      <c r="A62" s="42" t="s">
        <v>27</v>
      </c>
      <c r="B62" s="43"/>
      <c r="C62" s="50" t="e">
        <f>C61/C33</f>
        <v>#N/A</v>
      </c>
      <c r="E62" s="36"/>
    </row>
    <row r="63" spans="1:5">
      <c r="A63" s="20"/>
      <c r="B63" s="31"/>
      <c r="C63" s="18"/>
    </row>
    <row r="64" spans="1:5">
      <c r="A64" s="6" t="s">
        <v>9</v>
      </c>
      <c r="B64" s="31"/>
      <c r="C64" s="21" t="e">
        <f>C62/(C58/12)</f>
        <v>#N/A</v>
      </c>
    </row>
    <row r="65" spans="1:3" ht="13.5" thickBot="1">
      <c r="A65" s="22"/>
      <c r="B65" s="32"/>
      <c r="C65" s="23"/>
    </row>
    <row r="66" spans="1:3">
      <c r="C66" s="2"/>
    </row>
  </sheetData>
  <sheetProtection password="DA08" sheet="1"/>
  <mergeCells count="4">
    <mergeCell ref="A12:C12"/>
    <mergeCell ref="B10:C10"/>
    <mergeCell ref="A11:C11"/>
    <mergeCell ref="A13:C13"/>
  </mergeCells>
  <phoneticPr fontId="3" type="noConversion"/>
  <printOptions horizontalCentered="1"/>
  <pageMargins left="0.75" right="0.75" top="0.55000000000000004" bottom="1" header="0.5" footer="0.5"/>
  <pageSetup scale="83" orientation="portrait" r:id="rId1"/>
  <headerFooter alignWithMargins="0">
    <oddFooter>&amp;C&amp;8JB Machinery Inc.▪ 9 Sasqua Trail ▪ Weston ▪ CT 06883 ▪ USA ▪ PH.(203) 544-0101 ▪ FX.(203) 544-0202 ▪ jbmachinery.com</oddFooter>
  </headerFooter>
  <legacyDrawing r:id="rId2"/>
  <oleObjects>
    <oleObject progId="CorelDraw.Graphic.6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opLeftCell="A8" workbookViewId="0">
      <selection activeCell="E22" sqref="E22"/>
    </sheetView>
  </sheetViews>
  <sheetFormatPr defaultRowHeight="12.75"/>
  <cols>
    <col min="1" max="1" width="19.85546875" bestFit="1" customWidth="1"/>
    <col min="2" max="2" width="19.28515625" bestFit="1" customWidth="1"/>
    <col min="3" max="3" width="27.7109375" bestFit="1" customWidth="1"/>
    <col min="4" max="4" width="20.42578125" bestFit="1" customWidth="1"/>
    <col min="5" max="5" width="21.140625" bestFit="1" customWidth="1"/>
    <col min="6" max="6" width="23.42578125" customWidth="1"/>
  </cols>
  <sheetData>
    <row r="1" spans="1:7" ht="25.5" hidden="1">
      <c r="A1" s="56" t="s">
        <v>17</v>
      </c>
      <c r="B1" s="57" t="s">
        <v>16</v>
      </c>
      <c r="C1" s="56" t="s">
        <v>15</v>
      </c>
      <c r="D1" s="56" t="s">
        <v>14</v>
      </c>
      <c r="E1" s="58" t="s">
        <v>13</v>
      </c>
      <c r="F1" s="58" t="s">
        <v>12</v>
      </c>
    </row>
    <row r="2" spans="1:7" hidden="1">
      <c r="A2" s="59">
        <v>1</v>
      </c>
      <c r="B2" s="60">
        <v>35000</v>
      </c>
      <c r="C2" s="60">
        <v>5140</v>
      </c>
      <c r="D2" s="61">
        <v>40140</v>
      </c>
      <c r="E2" s="62">
        <v>2000</v>
      </c>
      <c r="F2" s="62">
        <f>(D2*A2)+E2</f>
        <v>42140</v>
      </c>
      <c r="G2" s="39"/>
    </row>
    <row r="3" spans="1:7" hidden="1">
      <c r="A3" s="63">
        <v>2</v>
      </c>
      <c r="B3" s="64">
        <v>32500</v>
      </c>
      <c r="C3" s="64">
        <v>2990</v>
      </c>
      <c r="D3" s="65">
        <v>35490</v>
      </c>
      <c r="E3" s="66">
        <v>2000</v>
      </c>
      <c r="F3" s="66">
        <f>(D3*A3)+E3</f>
        <v>72980</v>
      </c>
      <c r="G3" s="39"/>
    </row>
    <row r="4" spans="1:7" hidden="1">
      <c r="A4" s="67">
        <v>3</v>
      </c>
      <c r="B4" s="68">
        <v>31670</v>
      </c>
      <c r="C4" s="68">
        <v>2140</v>
      </c>
      <c r="D4" s="69">
        <v>33810</v>
      </c>
      <c r="E4" s="70">
        <v>2000</v>
      </c>
      <c r="F4" s="70">
        <f>(D4*A4)+E4</f>
        <v>103430</v>
      </c>
      <c r="G4" s="39"/>
    </row>
    <row r="5" spans="1:7" hidden="1">
      <c r="A5" s="63">
        <v>4</v>
      </c>
      <c r="B5" s="64">
        <v>31250</v>
      </c>
      <c r="C5" s="64">
        <v>1705</v>
      </c>
      <c r="D5" s="65">
        <v>32955</v>
      </c>
      <c r="E5" s="66">
        <v>2000</v>
      </c>
      <c r="F5" s="66">
        <f>(D5*A5)+E5</f>
        <v>133820</v>
      </c>
      <c r="G5" s="39"/>
    </row>
    <row r="6" spans="1:7" hidden="1">
      <c r="A6" s="67">
        <v>5</v>
      </c>
      <c r="B6" s="68">
        <v>31000</v>
      </c>
      <c r="C6" s="68">
        <v>1450</v>
      </c>
      <c r="D6" s="69">
        <v>32450</v>
      </c>
      <c r="E6" s="70">
        <v>2000</v>
      </c>
      <c r="F6" s="70">
        <f>(D6*A6)+E6</f>
        <v>164250</v>
      </c>
      <c r="G6" s="39"/>
    </row>
    <row r="7" spans="1:7" hidden="1">
      <c r="A7" s="71" t="s">
        <v>11</v>
      </c>
      <c r="B7" s="72">
        <v>31000</v>
      </c>
      <c r="C7" s="72">
        <v>1450</v>
      </c>
      <c r="D7" s="73">
        <v>32450</v>
      </c>
      <c r="E7" s="74">
        <v>2000</v>
      </c>
      <c r="F7" s="75"/>
    </row>
    <row r="8" spans="1:7" ht="12" customHeight="1"/>
    <row r="14" spans="1:7">
      <c r="D14" s="39"/>
    </row>
  </sheetData>
  <sheetProtection password="DA08" sheet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KleenPlate ROI</vt:lpstr>
      <vt:lpstr>Sheet1</vt:lpstr>
      <vt:lpstr>'KleenPlate ROI'!Print_Area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trubin</dc:creator>
  <cp:lastModifiedBy>Tanya Rubin</cp:lastModifiedBy>
  <cp:lastPrinted>2011-06-03T16:22:23Z</cp:lastPrinted>
  <dcterms:created xsi:type="dcterms:W3CDTF">2011-02-10T16:18:48Z</dcterms:created>
  <dcterms:modified xsi:type="dcterms:W3CDTF">2012-02-14T14:31:25Z</dcterms:modified>
</cp:coreProperties>
</file>